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GASUS-SERVER\Users\Public\Blackstone Valley\Cost report\Medicaid 2022\"/>
    </mc:Choice>
  </mc:AlternateContent>
  <xr:revisionPtr revIDLastSave="0" documentId="13_ncr:1_{60A7C895-A6DE-4201-A9E7-971021EDAC47}" xr6:coauthVersionLast="47" xr6:coauthVersionMax="47" xr10:uidLastSave="{00000000-0000-0000-0000-000000000000}"/>
  <bookViews>
    <workbookView xWindow="-120" yWindow="-120" windowWidth="29040" windowHeight="15840" xr2:uid="{6D4C9AF9-BB26-4D8D-AEDE-89911239D769}"/>
  </bookViews>
  <sheets>
    <sheet name="By Facility" sheetId="1" r:id="rId1"/>
    <sheet name="By Investor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E16" i="3"/>
  <c r="D16" i="3"/>
  <c r="D6" i="3"/>
  <c r="E5" i="3"/>
  <c r="D49" i="1"/>
  <c r="F22" i="3" s="1"/>
  <c r="D39" i="1"/>
  <c r="E22" i="3" s="1"/>
  <c r="D21" i="1"/>
  <c r="F21" i="1" s="1"/>
  <c r="D18" i="2"/>
  <c r="F18" i="2" s="1"/>
  <c r="F23" i="3" l="1"/>
  <c r="D22" i="3"/>
  <c r="D21" i="3"/>
  <c r="E21" i="3"/>
  <c r="E23" i="3" s="1"/>
  <c r="D23" i="3" l="1"/>
</calcChain>
</file>

<file path=xl/sharedStrings.xml><?xml version="1.0" encoding="utf-8"?>
<sst xmlns="http://schemas.openxmlformats.org/spreadsheetml/2006/main" count="227" uniqueCount="49">
  <si>
    <t>Facility</t>
  </si>
  <si>
    <t>Blackstone Valley</t>
  </si>
  <si>
    <t>Quabbin</t>
  </si>
  <si>
    <t>Milltown</t>
  </si>
  <si>
    <t>Pioneer</t>
  </si>
  <si>
    <t>Ownership Info</t>
  </si>
  <si>
    <t>1 Dalton St, Unit 4104, Boston, MA 02115</t>
  </si>
  <si>
    <t>Seggy Corp</t>
  </si>
  <si>
    <t>700 Willow Glen Drive, El Paso, TX 79922</t>
  </si>
  <si>
    <t>DRJE Holdings</t>
  </si>
  <si>
    <t>92 Reads Way, New Castle, DE 19720</t>
  </si>
  <si>
    <t>Abegg-Swanson Revocable LivingTrust</t>
  </si>
  <si>
    <t>7500 E. McCormIck Pkwy, Scottsdale, AZ 85258</t>
  </si>
  <si>
    <t>Vgtorius Productions</t>
  </si>
  <si>
    <t>1130 Missouri Ave, Ste 201, Phoenix AZ 85014</t>
  </si>
  <si>
    <t>Thomas Bucholz Family Trust</t>
  </si>
  <si>
    <t>PO Box 9047, Rancho Santa Fe, CA 92067</t>
  </si>
  <si>
    <t>Daniel J. Bucholz Trust</t>
  </si>
  <si>
    <t>1321 Magnolia Bay Ct, Maitland, FL 32751</t>
  </si>
  <si>
    <t>Amesbury Milltown JJP V Holdings LLC</t>
  </si>
  <si>
    <t>JJP II</t>
  </si>
  <si>
    <t>JJP III</t>
  </si>
  <si>
    <t>JJP VI</t>
  </si>
  <si>
    <t>Cuzzupoli Family Trust</t>
  </si>
  <si>
    <t>Segaline Family Revocable Living Trust</t>
  </si>
  <si>
    <t>Paul Bowers</t>
  </si>
  <si>
    <t>6890 E. Orion Dr, Scottsdale, AZ 85257</t>
  </si>
  <si>
    <t>William Coccola Revocable Trust</t>
  </si>
  <si>
    <t>777 East Joshua Tree Lane, Scottsdale, AZ 85250</t>
  </si>
  <si>
    <t>3434 E. Rovey Ave, Paradise Valley, AZ 85253</t>
  </si>
  <si>
    <t>Loli 2009 Revocable trust</t>
  </si>
  <si>
    <t>Barone Family Revocable Trust</t>
  </si>
  <si>
    <t>Echo to Go LLC</t>
  </si>
  <si>
    <t>9833 East Cortez, Scottsdale, AZ 85260</t>
  </si>
  <si>
    <t>9858 East Cortez, Scottsdale, AZ 85260</t>
  </si>
  <si>
    <t>Becky Bowers</t>
  </si>
  <si>
    <t>2966 E Sands Dr, Phoenix, AZ 85050</t>
  </si>
  <si>
    <t>Cuzzupoli Family Irevocable Trust</t>
  </si>
  <si>
    <t>Barone Investments LLC</t>
  </si>
  <si>
    <t>10466 E Mary Katherine Drive, Scottsdale, AZ 85259</t>
  </si>
  <si>
    <t>Richard Harding</t>
  </si>
  <si>
    <t>4420 Horseshoe Rd, Phoenix, AZ 85028</t>
  </si>
  <si>
    <t>JJP III Blackstone Valley</t>
  </si>
  <si>
    <t>JJP II Quabbin</t>
  </si>
  <si>
    <t>JJP V Milltown</t>
  </si>
  <si>
    <t>By Facility</t>
  </si>
  <si>
    <t>Variance</t>
  </si>
  <si>
    <t>Medicaid Cost Report</t>
  </si>
  <si>
    <t>like Ownership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</si>
</sst>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1" fillId="0" borderId="0" xfId="0" applyFont="1" applyFill="1" applyAlignment="1">
      <alignment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CF08D-26F3-4D1D-921D-4576E6DCF76D}">
  <sheetPr>
    <pageSetUpPr fitToPage="1"/>
  </sheetPr>
  <dimension ref="A1:F51"/>
  <sheetViews>
    <sheetView tabSelected="1" workbookViewId="0">
      <selection activeCell="A7" sqref="A7:D16"/>
    </sheetView>
  </sheetViews>
  <sheetFormatPr defaultColWidth="15.28515625" defaultRowHeight="15" x14ac:dyDescent="0.25"/>
  <cols>
    <col min="1" max="1" width="35.7109375" bestFit="1" customWidth="1"/>
    <col min="2" max="2" width="33.42578125" customWidth="1"/>
    <col min="3" max="3" width="42.7109375" bestFit="1" customWidth="1"/>
    <col min="4" max="4" width="8" bestFit="1" customWidth="1"/>
  </cols>
  <sheetData>
    <row r="1" spans="1:4" x14ac:dyDescent="0.25">
      <c r="A1" t="s">
        <v>47</v>
      </c>
      <c r="B1" t="s">
        <v>48</v>
      </c>
    </row>
    <row r="2" spans="1:4" x14ac:dyDescent="0.25">
      <c r="A2" t="s">
        <v>0</v>
      </c>
    </row>
    <row r="3" spans="1:4" x14ac:dyDescent="0.25">
      <c r="A3" t="s">
        <v>5</v>
      </c>
    </row>
    <row r="4" spans="1:4" x14ac:dyDescent="0.25">
      <c r="A4" t="s">
        <v>1</v>
      </c>
      <c r="C4" t="s">
        <v>21</v>
      </c>
    </row>
    <row r="5" spans="1:4" x14ac:dyDescent="0.25">
      <c r="A5" t="s">
        <v>31</v>
      </c>
      <c r="B5" t="s">
        <v>42</v>
      </c>
      <c r="C5" t="s">
        <v>39</v>
      </c>
      <c r="D5">
        <v>15.5</v>
      </c>
    </row>
    <row r="6" spans="1:4" x14ac:dyDescent="0.25">
      <c r="A6" t="s">
        <v>38</v>
      </c>
      <c r="B6" t="s">
        <v>42</v>
      </c>
      <c r="C6" t="s">
        <v>39</v>
      </c>
      <c r="D6">
        <v>8.68</v>
      </c>
    </row>
    <row r="7" spans="1:4" x14ac:dyDescent="0.25">
      <c r="A7" s="4" t="s">
        <v>35</v>
      </c>
      <c r="B7" s="5" t="s">
        <v>42</v>
      </c>
      <c r="C7" s="4" t="s">
        <v>36</v>
      </c>
      <c r="D7" s="5">
        <v>3.72</v>
      </c>
    </row>
    <row r="8" spans="1:4" x14ac:dyDescent="0.25">
      <c r="A8" s="5" t="s">
        <v>37</v>
      </c>
      <c r="B8" s="5" t="s">
        <v>42</v>
      </c>
      <c r="C8" s="4" t="s">
        <v>6</v>
      </c>
      <c r="D8" s="5">
        <v>25.73</v>
      </c>
    </row>
    <row r="9" spans="1:4" x14ac:dyDescent="0.25">
      <c r="A9" s="4" t="s">
        <v>17</v>
      </c>
      <c r="B9" s="5" t="s">
        <v>42</v>
      </c>
      <c r="C9" s="4" t="s">
        <v>18</v>
      </c>
      <c r="D9" s="5">
        <v>2.0099999999999998</v>
      </c>
    </row>
    <row r="10" spans="1:4" x14ac:dyDescent="0.25">
      <c r="A10" s="4" t="s">
        <v>9</v>
      </c>
      <c r="B10" s="5" t="s">
        <v>42</v>
      </c>
      <c r="C10" s="4" t="s">
        <v>10</v>
      </c>
      <c r="D10" s="5">
        <v>4.6500000000000004</v>
      </c>
    </row>
    <row r="11" spans="1:4" x14ac:dyDescent="0.25">
      <c r="A11" s="5" t="s">
        <v>30</v>
      </c>
      <c r="B11" s="5" t="s">
        <v>42</v>
      </c>
      <c r="C11" s="5" t="s">
        <v>29</v>
      </c>
      <c r="D11" s="5">
        <v>8.68</v>
      </c>
    </row>
    <row r="12" spans="1:4" x14ac:dyDescent="0.25">
      <c r="A12" s="5" t="s">
        <v>25</v>
      </c>
      <c r="B12" s="5" t="s">
        <v>42</v>
      </c>
      <c r="C12" s="5" t="s">
        <v>26</v>
      </c>
      <c r="D12" s="5">
        <v>3.72</v>
      </c>
    </row>
    <row r="13" spans="1:4" x14ac:dyDescent="0.25">
      <c r="A13" s="5" t="s">
        <v>40</v>
      </c>
      <c r="B13" s="5" t="s">
        <v>42</v>
      </c>
      <c r="C13" s="5" t="s">
        <v>41</v>
      </c>
      <c r="D13" s="5">
        <v>3.1</v>
      </c>
    </row>
    <row r="14" spans="1:4" x14ac:dyDescent="0.25">
      <c r="A14" s="5" t="s">
        <v>24</v>
      </c>
      <c r="B14" s="5" t="s">
        <v>42</v>
      </c>
      <c r="C14" s="5" t="s">
        <v>33</v>
      </c>
      <c r="D14" s="5">
        <v>3.72</v>
      </c>
    </row>
    <row r="15" spans="1:4" x14ac:dyDescent="0.25">
      <c r="A15" s="5" t="s">
        <v>24</v>
      </c>
      <c r="B15" s="5" t="s">
        <v>42</v>
      </c>
      <c r="C15" s="5" t="s">
        <v>33</v>
      </c>
      <c r="D15" s="5">
        <v>3.72</v>
      </c>
    </row>
    <row r="16" spans="1:4" x14ac:dyDescent="0.25">
      <c r="A16" s="4" t="s">
        <v>7</v>
      </c>
      <c r="B16" s="5" t="s">
        <v>42</v>
      </c>
      <c r="C16" s="4" t="s">
        <v>8</v>
      </c>
      <c r="D16" s="5">
        <v>8.06</v>
      </c>
    </row>
    <row r="17" spans="1:6" x14ac:dyDescent="0.25">
      <c r="A17" s="1" t="s">
        <v>15</v>
      </c>
      <c r="B17" t="s">
        <v>42</v>
      </c>
      <c r="C17" s="1" t="s">
        <v>16</v>
      </c>
      <c r="D17">
        <v>2.0099999999999998</v>
      </c>
    </row>
    <row r="18" spans="1:6" x14ac:dyDescent="0.25">
      <c r="A18" t="s">
        <v>27</v>
      </c>
      <c r="B18" t="s">
        <v>42</v>
      </c>
      <c r="C18" t="s">
        <v>28</v>
      </c>
      <c r="D18">
        <v>6.7</v>
      </c>
    </row>
    <row r="21" spans="1:6" x14ac:dyDescent="0.25">
      <c r="D21" s="3">
        <f>SUM(D5:D20)</f>
        <v>100</v>
      </c>
      <c r="E21">
        <v>-100</v>
      </c>
      <c r="F21">
        <f>D21+E21</f>
        <v>0</v>
      </c>
    </row>
    <row r="22" spans="1:6" x14ac:dyDescent="0.25">
      <c r="A22" t="s">
        <v>2</v>
      </c>
      <c r="C22" t="s">
        <v>20</v>
      </c>
    </row>
    <row r="23" spans="1:6" x14ac:dyDescent="0.25">
      <c r="A23" t="s">
        <v>31</v>
      </c>
      <c r="B23" t="s">
        <v>43</v>
      </c>
      <c r="C23" t="s">
        <v>39</v>
      </c>
      <c r="D23">
        <v>2.347</v>
      </c>
    </row>
    <row r="24" spans="1:6" x14ac:dyDescent="0.25">
      <c r="A24" t="s">
        <v>31</v>
      </c>
      <c r="B24" t="s">
        <v>43</v>
      </c>
      <c r="C24" t="s">
        <v>39</v>
      </c>
      <c r="D24">
        <v>2.347</v>
      </c>
    </row>
    <row r="25" spans="1:6" x14ac:dyDescent="0.25">
      <c r="A25" t="s">
        <v>31</v>
      </c>
      <c r="B25" t="s">
        <v>43</v>
      </c>
      <c r="C25" t="s">
        <v>39</v>
      </c>
      <c r="D25">
        <v>4.6929999999999996</v>
      </c>
    </row>
    <row r="26" spans="1:6" x14ac:dyDescent="0.25">
      <c r="A26" s="1" t="s">
        <v>35</v>
      </c>
      <c r="B26" t="s">
        <v>43</v>
      </c>
      <c r="C26" s="1" t="s">
        <v>36</v>
      </c>
      <c r="D26">
        <v>4.6929999999999996</v>
      </c>
    </row>
    <row r="27" spans="1:6" x14ac:dyDescent="0.25">
      <c r="A27" t="s">
        <v>23</v>
      </c>
      <c r="B27" t="s">
        <v>43</v>
      </c>
      <c r="C27" s="1" t="s">
        <v>6</v>
      </c>
      <c r="D27">
        <v>31.478000000000002</v>
      </c>
    </row>
    <row r="28" spans="1:6" x14ac:dyDescent="0.25">
      <c r="A28" s="1" t="s">
        <v>17</v>
      </c>
      <c r="B28" t="s">
        <v>43</v>
      </c>
      <c r="C28" s="1" t="s">
        <v>18</v>
      </c>
      <c r="D28">
        <v>1.9949999999999999</v>
      </c>
    </row>
    <row r="29" spans="1:6" x14ac:dyDescent="0.25">
      <c r="A29" s="1" t="s">
        <v>9</v>
      </c>
      <c r="B29" t="s">
        <v>43</v>
      </c>
      <c r="C29" s="1" t="s">
        <v>10</v>
      </c>
      <c r="D29">
        <v>7.04</v>
      </c>
    </row>
    <row r="30" spans="1:6" x14ac:dyDescent="0.25">
      <c r="A30" t="s">
        <v>32</v>
      </c>
      <c r="B30" t="s">
        <v>43</v>
      </c>
      <c r="C30" t="s">
        <v>34</v>
      </c>
      <c r="D30">
        <v>4.6929999999999996</v>
      </c>
    </row>
    <row r="31" spans="1:6" x14ac:dyDescent="0.25">
      <c r="A31" t="s">
        <v>30</v>
      </c>
      <c r="B31" t="s">
        <v>43</v>
      </c>
      <c r="C31" t="s">
        <v>29</v>
      </c>
      <c r="D31">
        <v>9.3859999999999992</v>
      </c>
    </row>
    <row r="32" spans="1:6" x14ac:dyDescent="0.25">
      <c r="A32" t="s">
        <v>25</v>
      </c>
      <c r="B32" t="s">
        <v>43</v>
      </c>
      <c r="C32" t="s">
        <v>26</v>
      </c>
      <c r="D32">
        <v>4.6929999999999996</v>
      </c>
    </row>
    <row r="33" spans="1:4" x14ac:dyDescent="0.25">
      <c r="A33" t="s">
        <v>24</v>
      </c>
      <c r="B33" t="s">
        <v>43</v>
      </c>
      <c r="C33" t="s">
        <v>33</v>
      </c>
      <c r="D33">
        <v>4.1070000000000002</v>
      </c>
    </row>
    <row r="34" spans="1:4" x14ac:dyDescent="0.25">
      <c r="A34" t="s">
        <v>24</v>
      </c>
      <c r="B34" t="s">
        <v>43</v>
      </c>
      <c r="C34" t="s">
        <v>33</v>
      </c>
      <c r="D34">
        <v>4.1070000000000002</v>
      </c>
    </row>
    <row r="35" spans="1:4" x14ac:dyDescent="0.25">
      <c r="A35" s="1" t="s">
        <v>7</v>
      </c>
      <c r="B35" t="s">
        <v>43</v>
      </c>
      <c r="C35" s="1" t="s">
        <v>8</v>
      </c>
      <c r="D35">
        <v>9.3859999999999992</v>
      </c>
    </row>
    <row r="36" spans="1:4" x14ac:dyDescent="0.25">
      <c r="A36" s="1" t="s">
        <v>15</v>
      </c>
      <c r="B36" t="s">
        <v>43</v>
      </c>
      <c r="C36" s="1" t="s">
        <v>16</v>
      </c>
      <c r="D36">
        <v>1.9949999999999999</v>
      </c>
    </row>
    <row r="37" spans="1:4" x14ac:dyDescent="0.25">
      <c r="A37" t="s">
        <v>27</v>
      </c>
      <c r="B37" t="s">
        <v>43</v>
      </c>
      <c r="C37" t="s">
        <v>28</v>
      </c>
      <c r="D37">
        <v>7.04</v>
      </c>
    </row>
    <row r="39" spans="1:4" x14ac:dyDescent="0.25">
      <c r="D39" s="3">
        <f>SUM(D23:D38)</f>
        <v>100</v>
      </c>
    </row>
    <row r="40" spans="1:4" x14ac:dyDescent="0.25">
      <c r="A40" t="s">
        <v>3</v>
      </c>
      <c r="C40" t="s">
        <v>19</v>
      </c>
    </row>
    <row r="41" spans="1:4" x14ac:dyDescent="0.25">
      <c r="A41" s="1" t="s">
        <v>11</v>
      </c>
      <c r="B41" t="s">
        <v>44</v>
      </c>
      <c r="C41" s="1" t="s">
        <v>12</v>
      </c>
      <c r="D41">
        <v>15</v>
      </c>
    </row>
    <row r="42" spans="1:4" x14ac:dyDescent="0.25">
      <c r="A42" t="s">
        <v>31</v>
      </c>
      <c r="B42" t="s">
        <v>44</v>
      </c>
      <c r="C42" t="s">
        <v>39</v>
      </c>
      <c r="D42">
        <v>10</v>
      </c>
    </row>
    <row r="43" spans="1:4" x14ac:dyDescent="0.25">
      <c r="A43" t="s">
        <v>23</v>
      </c>
      <c r="B43" t="s">
        <v>44</v>
      </c>
      <c r="C43" s="1" t="s">
        <v>6</v>
      </c>
      <c r="D43">
        <v>40</v>
      </c>
    </row>
    <row r="44" spans="1:4" x14ac:dyDescent="0.25">
      <c r="A44" s="1" t="s">
        <v>17</v>
      </c>
      <c r="B44" t="s">
        <v>44</v>
      </c>
      <c r="C44" s="1" t="s">
        <v>18</v>
      </c>
      <c r="D44">
        <v>5</v>
      </c>
    </row>
    <row r="45" spans="1:4" x14ac:dyDescent="0.25">
      <c r="A45" s="1" t="s">
        <v>9</v>
      </c>
      <c r="B45" t="s">
        <v>44</v>
      </c>
      <c r="C45" s="1" t="s">
        <v>10</v>
      </c>
      <c r="D45">
        <v>10</v>
      </c>
    </row>
    <row r="46" spans="1:4" x14ac:dyDescent="0.25">
      <c r="A46" s="1" t="s">
        <v>7</v>
      </c>
      <c r="B46" t="s">
        <v>44</v>
      </c>
      <c r="C46" s="1" t="s">
        <v>8</v>
      </c>
      <c r="D46">
        <v>10</v>
      </c>
    </row>
    <row r="47" spans="1:4" x14ac:dyDescent="0.25">
      <c r="A47" s="1" t="s">
        <v>15</v>
      </c>
      <c r="B47" t="s">
        <v>44</v>
      </c>
      <c r="C47" s="1" t="s">
        <v>16</v>
      </c>
      <c r="D47">
        <v>5</v>
      </c>
    </row>
    <row r="48" spans="1:4" x14ac:dyDescent="0.25">
      <c r="A48" s="1" t="s">
        <v>13</v>
      </c>
      <c r="B48" t="s">
        <v>44</v>
      </c>
      <c r="C48" s="1" t="s">
        <v>14</v>
      </c>
      <c r="D48" s="2">
        <v>5</v>
      </c>
    </row>
    <row r="49" spans="1:4" x14ac:dyDescent="0.25">
      <c r="D49">
        <f>SUM(D40:D48)</f>
        <v>100</v>
      </c>
    </row>
    <row r="51" spans="1:4" x14ac:dyDescent="0.25">
      <c r="A51" t="s">
        <v>4</v>
      </c>
      <c r="C51" s="1" t="s">
        <v>22</v>
      </c>
    </row>
  </sheetData>
  <sortState xmlns:xlrd2="http://schemas.microsoft.com/office/spreadsheetml/2017/richdata2" ref="A41:F48">
    <sortCondition ref="A41:A48"/>
  </sortState>
  <pageMargins left="0.7" right="0.7" top="0.75" bottom="0.75" header="0.3" footer="0.3"/>
  <pageSetup scale="61" fitToHeight="0" orientation="portrait" r:id="rId1"/>
  <headerFoot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CF14E-FBEA-4768-A7DD-6F74B952945A}">
  <sheetPr>
    <pageSetUpPr fitToPage="1"/>
  </sheetPr>
  <dimension ref="A1:F23"/>
  <sheetViews>
    <sheetView workbookViewId="0">
      <selection sqref="A1:XFD1"/>
    </sheetView>
  </sheetViews>
  <sheetFormatPr defaultColWidth="15.28515625" defaultRowHeight="15" x14ac:dyDescent="0.25"/>
  <cols>
    <col min="1" max="1" width="33.42578125" bestFit="1" customWidth="1"/>
    <col min="2" max="2" width="33.42578125" customWidth="1"/>
    <col min="3" max="3" width="42.7109375" bestFit="1" customWidth="1"/>
    <col min="4" max="4" width="16.7109375" bestFit="1" customWidth="1"/>
  </cols>
  <sheetData>
    <row r="1" spans="1:6" x14ac:dyDescent="0.25">
      <c r="A1" t="s">
        <v>47</v>
      </c>
      <c r="B1" t="s">
        <v>48</v>
      </c>
    </row>
    <row r="3" spans="1:6" x14ac:dyDescent="0.25">
      <c r="A3" t="s">
        <v>5</v>
      </c>
      <c r="B3" t="s">
        <v>0</v>
      </c>
      <c r="D3" t="s">
        <v>1</v>
      </c>
      <c r="E3" t="s">
        <v>2</v>
      </c>
      <c r="F3" t="s">
        <v>3</v>
      </c>
    </row>
    <row r="4" spans="1:6" x14ac:dyDescent="0.25">
      <c r="A4" s="1" t="s">
        <v>11</v>
      </c>
      <c r="B4" t="s">
        <v>44</v>
      </c>
      <c r="C4" s="1" t="s">
        <v>12</v>
      </c>
      <c r="F4">
        <v>15</v>
      </c>
    </row>
    <row r="5" spans="1:6" x14ac:dyDescent="0.25">
      <c r="A5" t="s">
        <v>31</v>
      </c>
      <c r="B5" t="s">
        <v>42</v>
      </c>
      <c r="C5" t="s">
        <v>39</v>
      </c>
      <c r="D5">
        <v>15.5</v>
      </c>
      <c r="E5">
        <f>2.347+2.347+4.693</f>
        <v>9.3870000000000005</v>
      </c>
      <c r="F5">
        <v>10</v>
      </c>
    </row>
    <row r="6" spans="1:6" x14ac:dyDescent="0.25">
      <c r="A6" t="s">
        <v>38</v>
      </c>
      <c r="B6" t="s">
        <v>42</v>
      </c>
      <c r="C6" t="s">
        <v>39</v>
      </c>
      <c r="D6">
        <f>8.068</f>
        <v>8.0679999999999996</v>
      </c>
    </row>
    <row r="7" spans="1:6" x14ac:dyDescent="0.25">
      <c r="A7" s="1" t="s">
        <v>35</v>
      </c>
      <c r="B7" t="s">
        <v>42</v>
      </c>
      <c r="C7" s="1" t="s">
        <v>36</v>
      </c>
      <c r="D7">
        <v>3.72</v>
      </c>
      <c r="E7">
        <v>4.6929999999999996</v>
      </c>
    </row>
    <row r="8" spans="1:6" x14ac:dyDescent="0.25">
      <c r="A8" t="s">
        <v>37</v>
      </c>
      <c r="B8" t="s">
        <v>42</v>
      </c>
      <c r="C8" s="1" t="s">
        <v>6</v>
      </c>
      <c r="D8">
        <v>25.73</v>
      </c>
    </row>
    <row r="9" spans="1:6" x14ac:dyDescent="0.25">
      <c r="A9" t="s">
        <v>23</v>
      </c>
      <c r="B9" t="s">
        <v>43</v>
      </c>
      <c r="C9" s="1" t="s">
        <v>6</v>
      </c>
      <c r="E9">
        <v>31.478000000000002</v>
      </c>
      <c r="F9">
        <v>40</v>
      </c>
    </row>
    <row r="10" spans="1:6" x14ac:dyDescent="0.25">
      <c r="A10" s="1" t="s">
        <v>17</v>
      </c>
      <c r="B10" t="s">
        <v>42</v>
      </c>
      <c r="C10" s="1" t="s">
        <v>18</v>
      </c>
      <c r="D10">
        <v>2.0099999999999998</v>
      </c>
      <c r="E10">
        <v>1.9950000000000001</v>
      </c>
      <c r="F10">
        <v>5</v>
      </c>
    </row>
    <row r="11" spans="1:6" x14ac:dyDescent="0.25">
      <c r="A11" s="1" t="s">
        <v>9</v>
      </c>
      <c r="B11" t="s">
        <v>42</v>
      </c>
      <c r="C11" s="1" t="s">
        <v>10</v>
      </c>
      <c r="D11">
        <v>4.6500000000000004</v>
      </c>
      <c r="E11">
        <v>7.04</v>
      </c>
      <c r="F11">
        <v>10</v>
      </c>
    </row>
    <row r="12" spans="1:6" x14ac:dyDescent="0.25">
      <c r="A12" t="s">
        <v>32</v>
      </c>
      <c r="B12" t="s">
        <v>43</v>
      </c>
      <c r="C12" t="s">
        <v>34</v>
      </c>
      <c r="E12">
        <v>4.6929999999999996</v>
      </c>
    </row>
    <row r="13" spans="1:6" x14ac:dyDescent="0.25">
      <c r="A13" t="s">
        <v>30</v>
      </c>
      <c r="B13" t="s">
        <v>42</v>
      </c>
      <c r="C13" t="s">
        <v>29</v>
      </c>
      <c r="D13">
        <v>8.0679999999999996</v>
      </c>
      <c r="E13">
        <v>9.3859999999999992</v>
      </c>
    </row>
    <row r="14" spans="1:6" x14ac:dyDescent="0.25">
      <c r="A14" t="s">
        <v>25</v>
      </c>
      <c r="B14" t="s">
        <v>42</v>
      </c>
      <c r="C14" t="s">
        <v>26</v>
      </c>
      <c r="D14">
        <v>3.72</v>
      </c>
      <c r="E14">
        <v>4.6929999999999996</v>
      </c>
    </row>
    <row r="15" spans="1:6" x14ac:dyDescent="0.25">
      <c r="A15" t="s">
        <v>40</v>
      </c>
      <c r="B15" t="s">
        <v>42</v>
      </c>
      <c r="C15" t="s">
        <v>41</v>
      </c>
      <c r="D15">
        <v>3.1</v>
      </c>
    </row>
    <row r="16" spans="1:6" x14ac:dyDescent="0.25">
      <c r="A16" t="s">
        <v>24</v>
      </c>
      <c r="B16" t="s">
        <v>42</v>
      </c>
      <c r="C16" t="s">
        <v>33</v>
      </c>
      <c r="D16">
        <f>3.72+3.72</f>
        <v>7.44</v>
      </c>
      <c r="E16">
        <f>4.107+4.107</f>
        <v>8.2140000000000004</v>
      </c>
    </row>
    <row r="17" spans="1:6" x14ac:dyDescent="0.25">
      <c r="A17" s="1" t="s">
        <v>7</v>
      </c>
      <c r="B17" t="s">
        <v>42</v>
      </c>
      <c r="C17" s="1" t="s">
        <v>8</v>
      </c>
      <c r="D17">
        <v>8.06</v>
      </c>
      <c r="E17">
        <v>9.3859999999999992</v>
      </c>
      <c r="F17">
        <v>10</v>
      </c>
    </row>
    <row r="18" spans="1:6" x14ac:dyDescent="0.25">
      <c r="A18" s="1" t="s">
        <v>15</v>
      </c>
      <c r="B18" t="s">
        <v>42</v>
      </c>
      <c r="C18" s="1" t="s">
        <v>16</v>
      </c>
      <c r="D18">
        <v>2.0099999999999998</v>
      </c>
      <c r="E18">
        <v>1.9950000000000001</v>
      </c>
      <c r="F18">
        <v>5</v>
      </c>
    </row>
    <row r="19" spans="1:6" x14ac:dyDescent="0.25">
      <c r="A19" s="1" t="s">
        <v>13</v>
      </c>
      <c r="B19" t="s">
        <v>44</v>
      </c>
      <c r="C19" s="1" t="s">
        <v>14</v>
      </c>
      <c r="F19">
        <v>5</v>
      </c>
    </row>
    <row r="20" spans="1:6" x14ac:dyDescent="0.25">
      <c r="A20" t="s">
        <v>27</v>
      </c>
      <c r="B20" t="s">
        <v>42</v>
      </c>
      <c r="C20" t="s">
        <v>28</v>
      </c>
      <c r="D20">
        <v>6.7</v>
      </c>
      <c r="E20">
        <v>7.04</v>
      </c>
    </row>
    <row r="21" spans="1:6" x14ac:dyDescent="0.25">
      <c r="D21" s="3">
        <f>SUM(D4:D20)</f>
        <v>98.775999999999996</v>
      </c>
      <c r="E21" s="3">
        <f>SUM(E4:E20)</f>
        <v>100</v>
      </c>
      <c r="F21" s="3">
        <f>SUM(F4:F20)</f>
        <v>100</v>
      </c>
    </row>
    <row r="22" spans="1:6" x14ac:dyDescent="0.25">
      <c r="C22" s="1" t="s">
        <v>45</v>
      </c>
      <c r="D22">
        <f>'By Facility'!D21</f>
        <v>100</v>
      </c>
      <c r="E22">
        <f>'By Facility'!D39</f>
        <v>100</v>
      </c>
      <c r="F22">
        <f>'By Facility'!D49</f>
        <v>100</v>
      </c>
    </row>
    <row r="23" spans="1:6" x14ac:dyDescent="0.25">
      <c r="C23" s="1" t="s">
        <v>46</v>
      </c>
      <c r="D23">
        <f>D21-D22</f>
        <v>-1.2240000000000038</v>
      </c>
      <c r="E23">
        <f t="shared" ref="E23:F23" si="0">E21-E22</f>
        <v>0</v>
      </c>
      <c r="F23">
        <f t="shared" si="0"/>
        <v>0</v>
      </c>
    </row>
  </sheetData>
  <sortState xmlns:xlrd2="http://schemas.microsoft.com/office/spreadsheetml/2017/richdata2" ref="A4:E32">
    <sortCondition ref="A4:A32"/>
  </sortState>
  <pageMargins left="0.7" right="0.7" top="0.75" bottom="0.75" header="0.3" footer="0.3"/>
  <pageSetup scale="77" fitToHeight="0" orientation="landscape" r:id="rId1"/>
  <headerFooter>
    <oddFooter>&amp;L&amp;Z&amp;F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9A40-42C4-436A-802E-7592544BFAD2}">
  <dimension ref="A1:F18"/>
  <sheetViews>
    <sheetView workbookViewId="0">
      <selection sqref="A1:XFD1048576"/>
    </sheetView>
  </sheetViews>
  <sheetFormatPr defaultRowHeight="15" x14ac:dyDescent="0.25"/>
  <cols>
    <col min="1" max="1" width="35.7109375" bestFit="1" customWidth="1"/>
    <col min="2" max="2" width="16.7109375" bestFit="1" customWidth="1"/>
    <col min="3" max="3" width="46.7109375" bestFit="1" customWidth="1"/>
    <col min="4" max="4" width="7" bestFit="1" customWidth="1"/>
    <col min="5" max="5" width="4.7109375" bestFit="1" customWidth="1"/>
    <col min="6" max="6" width="6.7109375" bestFit="1" customWidth="1"/>
  </cols>
  <sheetData>
    <row r="1" spans="1:4" x14ac:dyDescent="0.25">
      <c r="A1" t="s">
        <v>1</v>
      </c>
      <c r="C1" t="s">
        <v>21</v>
      </c>
    </row>
    <row r="2" spans="1:4" x14ac:dyDescent="0.25">
      <c r="A2" t="s">
        <v>31</v>
      </c>
      <c r="B2" t="s">
        <v>1</v>
      </c>
      <c r="C2" t="s">
        <v>39</v>
      </c>
      <c r="D2">
        <v>15.5</v>
      </c>
    </row>
    <row r="3" spans="1:4" x14ac:dyDescent="0.25">
      <c r="A3" t="s">
        <v>38</v>
      </c>
      <c r="B3" t="s">
        <v>1</v>
      </c>
      <c r="C3" t="s">
        <v>39</v>
      </c>
      <c r="D3">
        <v>8.0679999999999996</v>
      </c>
    </row>
    <row r="4" spans="1:4" x14ac:dyDescent="0.25">
      <c r="A4" s="1" t="s">
        <v>35</v>
      </c>
      <c r="B4" t="s">
        <v>1</v>
      </c>
      <c r="C4" s="1" t="s">
        <v>36</v>
      </c>
      <c r="D4">
        <v>3.72</v>
      </c>
    </row>
    <row r="5" spans="1:4" x14ac:dyDescent="0.25">
      <c r="A5" t="s">
        <v>37</v>
      </c>
      <c r="B5" t="s">
        <v>1</v>
      </c>
      <c r="C5" s="1" t="s">
        <v>6</v>
      </c>
      <c r="D5">
        <v>25.73</v>
      </c>
    </row>
    <row r="6" spans="1:4" x14ac:dyDescent="0.25">
      <c r="A6" s="1" t="s">
        <v>17</v>
      </c>
      <c r="B6" t="s">
        <v>1</v>
      </c>
      <c r="C6" s="1" t="s">
        <v>18</v>
      </c>
      <c r="D6">
        <v>2.0099999999999998</v>
      </c>
    </row>
    <row r="7" spans="1:4" x14ac:dyDescent="0.25">
      <c r="A7" s="1" t="s">
        <v>9</v>
      </c>
      <c r="B7" t="s">
        <v>1</v>
      </c>
      <c r="C7" s="1" t="s">
        <v>10</v>
      </c>
      <c r="D7">
        <v>4.6500000000000004</v>
      </c>
    </row>
    <row r="8" spans="1:4" x14ac:dyDescent="0.25">
      <c r="A8" t="s">
        <v>30</v>
      </c>
      <c r="B8" t="s">
        <v>1</v>
      </c>
      <c r="C8" t="s">
        <v>29</v>
      </c>
      <c r="D8">
        <v>8.0679999999999996</v>
      </c>
    </row>
    <row r="9" spans="1:4" x14ac:dyDescent="0.25">
      <c r="A9" t="s">
        <v>25</v>
      </c>
      <c r="B9" t="s">
        <v>1</v>
      </c>
      <c r="C9" t="s">
        <v>26</v>
      </c>
      <c r="D9">
        <v>3.72</v>
      </c>
    </row>
    <row r="10" spans="1:4" x14ac:dyDescent="0.25">
      <c r="A10" t="s">
        <v>40</v>
      </c>
      <c r="B10" t="s">
        <v>1</v>
      </c>
      <c r="C10" t="s">
        <v>41</v>
      </c>
      <c r="D10">
        <v>3.1</v>
      </c>
    </row>
    <row r="11" spans="1:4" x14ac:dyDescent="0.25">
      <c r="A11" t="s">
        <v>24</v>
      </c>
      <c r="B11" t="s">
        <v>1</v>
      </c>
      <c r="C11" t="s">
        <v>33</v>
      </c>
      <c r="D11">
        <v>3.72</v>
      </c>
    </row>
    <row r="12" spans="1:4" x14ac:dyDescent="0.25">
      <c r="A12" t="s">
        <v>24</v>
      </c>
      <c r="B12" t="s">
        <v>1</v>
      </c>
      <c r="C12" t="s">
        <v>33</v>
      </c>
      <c r="D12">
        <v>3.72</v>
      </c>
    </row>
    <row r="13" spans="1:4" x14ac:dyDescent="0.25">
      <c r="A13" s="1" t="s">
        <v>7</v>
      </c>
      <c r="B13" t="s">
        <v>1</v>
      </c>
      <c r="C13" s="1" t="s">
        <v>8</v>
      </c>
      <c r="D13">
        <v>8.06</v>
      </c>
    </row>
    <row r="14" spans="1:4" x14ac:dyDescent="0.25">
      <c r="A14" s="1" t="s">
        <v>15</v>
      </c>
      <c r="B14" t="s">
        <v>1</v>
      </c>
      <c r="C14" s="1" t="s">
        <v>16</v>
      </c>
      <c r="D14">
        <v>2.0099999999999998</v>
      </c>
    </row>
    <row r="15" spans="1:4" x14ac:dyDescent="0.25">
      <c r="A15" t="s">
        <v>27</v>
      </c>
      <c r="B15" t="s">
        <v>1</v>
      </c>
      <c r="C15" t="s">
        <v>28</v>
      </c>
      <c r="D15">
        <v>6.7</v>
      </c>
    </row>
    <row r="18" spans="4:6" x14ac:dyDescent="0.25">
      <c r="D18" s="3">
        <f>SUM(D2:D17)</f>
        <v>98.775999999999996</v>
      </c>
      <c r="E18">
        <v>-100</v>
      </c>
      <c r="F18">
        <f>D18+E18</f>
        <v>-1.2240000000000038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6F7AEA-4F2A-40E4-B9D3-7478A9081C93}"/>
</file>

<file path=customXml/itemProps2.xml><?xml version="1.0" encoding="utf-8"?>
<ds:datastoreItem xmlns:ds="http://schemas.openxmlformats.org/officeDocument/2006/customXml" ds:itemID="{295A835C-F0D3-481A-8A04-47389D2439CE}"/>
</file>

<file path=customXml/itemProps3.xml><?xml version="1.0" encoding="utf-8"?>
<ds:datastoreItem xmlns:ds="http://schemas.openxmlformats.org/officeDocument/2006/customXml" ds:itemID="{8F31A2A6-1054-4471-8DEF-16D939678E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By Facility</vt:lpstr>
      <vt:lpstr>By Investor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Brennan</dc:creator>
  <cp:lastModifiedBy>tHERESA HORKY</cp:lastModifiedBy>
  <cp:lastPrinted>2023-09-20T21:39:37Z</cp:lastPrinted>
  <dcterms:created xsi:type="dcterms:W3CDTF">2023-09-20T20:30:16Z</dcterms:created>
  <dcterms:modified xsi:type="dcterms:W3CDTF">2023-09-21T12:43:11Z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